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5655" windowWidth="17295" windowHeight="70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<sst xmlns="http://schemas.openxmlformats.org/spreadsheetml/2006/main" count="31" uniqueCount="26">
  <si>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№
п/п</t>
  </si>
  <si>
    <t>Показатели</t>
  </si>
  <si>
    <t>ед.изм.</t>
  </si>
  <si>
    <t>Всего</t>
  </si>
  <si>
    <t>ВН</t>
  </si>
  <si>
    <t>СН1</t>
  </si>
  <si>
    <t>СН2</t>
  </si>
  <si>
    <t>НН</t>
  </si>
  <si>
    <t xml:space="preserve">Поступление электроэнергии в сеть. Всего </t>
  </si>
  <si>
    <t>тыс. кВт*ч</t>
  </si>
  <si>
    <t>в том числе из сети:</t>
  </si>
  <si>
    <t>1.1</t>
  </si>
  <si>
    <t>МРСК</t>
  </si>
  <si>
    <t>1.2</t>
  </si>
  <si>
    <t>ФСК</t>
  </si>
  <si>
    <t>1.3</t>
  </si>
  <si>
    <t>от других организаций</t>
  </si>
  <si>
    <t>Тоже в %</t>
  </si>
  <si>
    <t>%</t>
  </si>
  <si>
    <t>Потери электроэнергии в сетях ССО</t>
  </si>
  <si>
    <t>Полезный отпуск из сети</t>
  </si>
  <si>
    <t>Е.Н. Смышляева</t>
  </si>
  <si>
    <t>Заместитель генерального директора по реализации услуг.</t>
  </si>
  <si>
    <t>Баланс электроэнергии в сетях АО "Новгородоблэлектро" в 2016г.</t>
  </si>
  <si>
    <t>2016 год</t>
  </si>
  <si>
    <t>Потери электроэнергии в сети АО "Новгородоблкоммуэлектро"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</si>
</sst>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-* #,##0.000_р_._-;\-* #,##0.000_р_._-;_-* &quot;-&quot;??_р_._-;_-@_-"/>
    <numFmt numFmtId="174" formatCode="_-* #,##0.0_р_._-;\-* #,##0.0_р_._-;_-* &quot;-&quot;??_р_._-;_-@_-"/>
    <numFmt numFmtId="175" formatCode="_-* #,##0.0_р_._-;\-* #,##0.0_р_._-;_-* &quot;-&quot;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174" fontId="37" fillId="0" borderId="14" xfId="58" applyNumberFormat="1" applyFont="1" applyBorder="1" applyAlignment="1">
      <alignment horizontal="center" vertical="center" wrapText="1"/>
    </xf>
    <xf numFmtId="174" fontId="37" fillId="0" borderId="15" xfId="58" applyNumberFormat="1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174" fontId="37" fillId="0" borderId="17" xfId="58" applyNumberFormat="1" applyFont="1" applyBorder="1" applyAlignment="1">
      <alignment horizontal="center" vertical="center" wrapText="1"/>
    </xf>
    <xf numFmtId="174" fontId="37" fillId="0" borderId="18" xfId="58" applyNumberFormat="1" applyFont="1" applyBorder="1" applyAlignment="1">
      <alignment horizontal="center" vertical="center" wrapText="1"/>
    </xf>
    <xf numFmtId="49" fontId="37" fillId="0" borderId="16" xfId="0" applyNumberFormat="1" applyFont="1" applyBorder="1" applyAlignment="1">
      <alignment horizontal="center" vertical="center" wrapText="1"/>
    </xf>
    <xf numFmtId="174" fontId="3" fillId="0" borderId="16" xfId="58" applyNumberFormat="1" applyFont="1" applyBorder="1" applyAlignment="1">
      <alignment horizontal="center" vertical="center" wrapText="1"/>
    </xf>
    <xf numFmtId="174" fontId="3" fillId="0" borderId="17" xfId="58" applyNumberFormat="1" applyFont="1" applyBorder="1" applyAlignment="1">
      <alignment horizontal="center" vertical="center" wrapText="1"/>
    </xf>
    <xf numFmtId="174" fontId="3" fillId="0" borderId="18" xfId="58" applyNumberFormat="1" applyFont="1" applyBorder="1" applyAlignment="1">
      <alignment horizontal="center" vertical="center" wrapText="1"/>
    </xf>
    <xf numFmtId="10" fontId="3" fillId="0" borderId="16" xfId="55" applyNumberFormat="1" applyFont="1" applyBorder="1" applyAlignment="1">
      <alignment horizontal="center" vertical="center" wrapText="1"/>
    </xf>
    <xf numFmtId="174" fontId="3" fillId="0" borderId="11" xfId="58" applyNumberFormat="1" applyFont="1" applyBorder="1" applyAlignment="1">
      <alignment horizontal="center" vertical="center" wrapText="1"/>
    </xf>
    <xf numFmtId="174" fontId="3" fillId="0" borderId="12" xfId="58" applyNumberFormat="1" applyFont="1" applyBorder="1" applyAlignment="1">
      <alignment horizontal="center" vertical="center" wrapText="1"/>
    </xf>
    <xf numFmtId="0" fontId="37" fillId="0" borderId="19" xfId="0" applyFont="1" applyBorder="1" applyAlignment="1">
      <alignment horizontal="left" vertical="center" wrapText="1"/>
    </xf>
    <xf numFmtId="0" fontId="37" fillId="0" borderId="20" xfId="0" applyFont="1" applyBorder="1" applyAlignment="1">
      <alignment horizontal="left" vertical="center" wrapText="1"/>
    </xf>
    <xf numFmtId="0" fontId="37" fillId="0" borderId="20" xfId="0" applyFont="1" applyBorder="1" applyAlignment="1">
      <alignment horizontal="right" vertical="center" wrapText="1"/>
    </xf>
    <xf numFmtId="0" fontId="37" fillId="0" borderId="21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25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173" fontId="37" fillId="0" borderId="13" xfId="58" applyNumberFormat="1" applyFont="1" applyBorder="1" applyAlignment="1">
      <alignment horizontal="center" vertical="center" wrapText="1"/>
    </xf>
    <xf numFmtId="173" fontId="37" fillId="0" borderId="16" xfId="58" applyNumberFormat="1" applyFont="1" applyBorder="1" applyAlignment="1">
      <alignment horizontal="center" vertical="center" wrapText="1"/>
    </xf>
    <xf numFmtId="173" fontId="3" fillId="0" borderId="16" xfId="58" applyNumberFormat="1" applyFont="1" applyBorder="1" applyAlignment="1">
      <alignment horizontal="center" vertical="center" wrapText="1"/>
    </xf>
    <xf numFmtId="173" fontId="3" fillId="0" borderId="10" xfId="58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zoomScalePageLayoutView="0" workbookViewId="0" topLeftCell="A1">
      <selection activeCell="D5" sqref="D5:H14"/>
    </sheetView>
  </sheetViews>
  <sheetFormatPr defaultColWidth="9.140625" defaultRowHeight="15"/>
  <cols>
    <col min="1" max="1" width="4.7109375" style="1" bestFit="1" customWidth="1"/>
    <col min="2" max="2" width="51.28125" style="1" customWidth="1"/>
    <col min="3" max="3" width="11.28125" style="1" customWidth="1"/>
    <col min="4" max="4" width="16.57421875" style="1" bestFit="1" customWidth="1"/>
    <col min="5" max="5" width="17.421875" style="1" bestFit="1" customWidth="1"/>
    <col min="6" max="6" width="12.140625" style="1" bestFit="1" customWidth="1"/>
    <col min="7" max="7" width="14.28125" style="1" bestFit="1" customWidth="1"/>
    <col min="8" max="8" width="13.8515625" style="1" bestFit="1" customWidth="1"/>
    <col min="9" max="16384" width="9.140625" style="1" customWidth="1"/>
  </cols>
  <sheetData>
    <row r="1" spans="1:8" ht="20.25">
      <c r="A1" s="27" t="s">
        <v>23</v>
      </c>
      <c r="B1" s="27"/>
      <c r="C1" s="27"/>
      <c r="D1" s="26"/>
      <c r="E1" s="26"/>
      <c r="F1" s="26"/>
      <c r="G1" s="26"/>
      <c r="H1" s="26"/>
    </row>
    <row r="2" ht="16.5" thickBot="1"/>
    <row r="3" spans="1:8" ht="15.75" customHeight="1">
      <c r="A3" s="28" t="s">
        <v>0</v>
      </c>
      <c r="B3" s="32" t="s">
        <v>1</v>
      </c>
      <c r="C3" s="34" t="s">
        <v>2</v>
      </c>
      <c r="D3" s="28" t="s">
        <v>24</v>
      </c>
      <c r="E3" s="29"/>
      <c r="F3" s="29"/>
      <c r="G3" s="29"/>
      <c r="H3" s="30"/>
    </row>
    <row r="4" spans="1:8" ht="16.5" thickBot="1">
      <c r="A4" s="31"/>
      <c r="B4" s="33"/>
      <c r="C4" s="35"/>
      <c r="D4" s="2" t="s">
        <v>3</v>
      </c>
      <c r="E4" s="3" t="s">
        <v>4</v>
      </c>
      <c r="F4" s="3" t="s">
        <v>5</v>
      </c>
      <c r="G4" s="3" t="s">
        <v>6</v>
      </c>
      <c r="H4" s="4" t="s">
        <v>7</v>
      </c>
    </row>
    <row r="5" spans="1:8" ht="31.5">
      <c r="A5" s="5">
        <v>1</v>
      </c>
      <c r="B5" s="18" t="s">
        <v>8</v>
      </c>
      <c r="C5" s="22" t="s">
        <v>9</v>
      </c>
      <c r="D5" s="36">
        <f>SUM(E5:H5)</f>
        <v>1190476.4090000002</v>
      </c>
      <c r="E5" s="6">
        <f>E7+E8+E9</f>
        <v>1112189.769</v>
      </c>
      <c r="F5" s="6">
        <f>F7</f>
        <v>44019.063</v>
      </c>
      <c r="G5" s="6">
        <f>G7+G9</f>
        <v>34267.577</v>
      </c>
      <c r="H5" s="7">
        <f>H6+H7+H8+H9</f>
        <v>0</v>
      </c>
    </row>
    <row r="6" spans="1:8" ht="15.75">
      <c r="A6" s="8"/>
      <c r="B6" s="25" t="s">
        <v>10</v>
      </c>
      <c r="C6" s="23"/>
      <c r="D6" s="37">
        <f>SUM(E6:H6)</f>
        <v>0</v>
      </c>
      <c r="E6" s="9"/>
      <c r="F6" s="9"/>
      <c r="G6" s="9"/>
      <c r="H6" s="10"/>
    </row>
    <row r="7" spans="1:8" ht="15.75">
      <c r="A7" s="11" t="s">
        <v>11</v>
      </c>
      <c r="B7" s="19" t="s">
        <v>12</v>
      </c>
      <c r="C7" s="23"/>
      <c r="D7" s="38">
        <f>SUM(E7:H7)</f>
        <v>1090663.669</v>
      </c>
      <c r="E7" s="13">
        <f>1111852.742-E8-E9+337.027</f>
        <v>1016503.676</v>
      </c>
      <c r="F7" s="13">
        <v>44019.063</v>
      </c>
      <c r="G7" s="13">
        <f>34267.577-G9</f>
        <v>30140.929999999997</v>
      </c>
      <c r="H7" s="14"/>
    </row>
    <row r="8" spans="1:8" ht="15.75">
      <c r="A8" s="11" t="s">
        <v>13</v>
      </c>
      <c r="B8" s="19" t="s">
        <v>14</v>
      </c>
      <c r="C8" s="23"/>
      <c r="D8" s="38">
        <f>SUM(E8:H8)</f>
        <v>73717.918</v>
      </c>
      <c r="E8" s="13">
        <v>73717.918</v>
      </c>
      <c r="F8" s="13"/>
      <c r="G8" s="13"/>
      <c r="H8" s="14"/>
    </row>
    <row r="9" spans="1:8" ht="15.75">
      <c r="A9" s="11" t="s">
        <v>15</v>
      </c>
      <c r="B9" s="19" t="s">
        <v>16</v>
      </c>
      <c r="C9" s="23"/>
      <c r="D9" s="38">
        <f>SUM(E9:H9)</f>
        <v>26094.822</v>
      </c>
      <c r="E9" s="13">
        <v>21968.175</v>
      </c>
      <c r="F9" s="13"/>
      <c r="G9" s="13">
        <v>4126.647</v>
      </c>
      <c r="H9" s="14"/>
    </row>
    <row r="10" spans="1:8" ht="31.5">
      <c r="A10" s="8">
        <f>A5+1</f>
        <v>2</v>
      </c>
      <c r="B10" s="19" t="s">
        <v>25</v>
      </c>
      <c r="C10" s="23" t="s">
        <v>9</v>
      </c>
      <c r="D10" s="12">
        <v>184480.57</v>
      </c>
      <c r="E10" s="13">
        <v>0</v>
      </c>
      <c r="F10" s="13">
        <v>0</v>
      </c>
      <c r="G10" s="13">
        <v>92558.967</v>
      </c>
      <c r="H10" s="14">
        <f>D10-G10</f>
        <v>91921.603</v>
      </c>
    </row>
    <row r="11" spans="1:8" ht="15.75">
      <c r="A11" s="8"/>
      <c r="B11" s="20" t="s">
        <v>17</v>
      </c>
      <c r="C11" s="23" t="s">
        <v>18</v>
      </c>
      <c r="D11" s="15">
        <f>D10/D5</f>
        <v>0.1549636503548723</v>
      </c>
      <c r="E11" s="13"/>
      <c r="F11" s="13"/>
      <c r="G11" s="13"/>
      <c r="H11" s="14"/>
    </row>
    <row r="12" spans="1:8" ht="31.5">
      <c r="A12" s="8">
        <v>3</v>
      </c>
      <c r="B12" s="19" t="s">
        <v>19</v>
      </c>
      <c r="C12" s="23" t="s">
        <v>9</v>
      </c>
      <c r="D12" s="38">
        <v>1857.716</v>
      </c>
      <c r="E12" s="13"/>
      <c r="F12" s="13"/>
      <c r="G12" s="13"/>
      <c r="H12" s="14">
        <v>1857.716</v>
      </c>
    </row>
    <row r="13" spans="1:8" ht="15.75">
      <c r="A13" s="8"/>
      <c r="B13" s="20" t="s">
        <v>17</v>
      </c>
      <c r="C13" s="23" t="s">
        <v>18</v>
      </c>
      <c r="D13" s="15">
        <f>D12/D5</f>
        <v>0.001560481153558079</v>
      </c>
      <c r="E13" s="13"/>
      <c r="F13" s="13"/>
      <c r="G13" s="13"/>
      <c r="H13" s="14"/>
    </row>
    <row r="14" spans="1:8" ht="32.25" thickBot="1">
      <c r="A14" s="2">
        <v>4</v>
      </c>
      <c r="B14" s="21" t="s">
        <v>20</v>
      </c>
      <c r="C14" s="24" t="s">
        <v>9</v>
      </c>
      <c r="D14" s="39">
        <v>1004138.123</v>
      </c>
      <c r="E14" s="16">
        <v>4852.335</v>
      </c>
      <c r="F14" s="16"/>
      <c r="G14" s="16">
        <v>411951.504</v>
      </c>
      <c r="H14" s="17">
        <f>D14-E14-G14</f>
        <v>587334.284</v>
      </c>
    </row>
    <row r="18" spans="2:5" ht="15.75">
      <c r="B18" s="1" t="s">
        <v>22</v>
      </c>
      <c r="E18" s="1" t="s">
        <v>21</v>
      </c>
    </row>
  </sheetData>
  <sheetProtection/>
  <mergeCells count="4">
    <mergeCell ref="D3:H3"/>
    <mergeCell ref="A3:A4"/>
    <mergeCell ref="B3:B4"/>
    <mergeCell ref="C3:C4"/>
  </mergeCells>
  <printOptions horizontalCentered="1"/>
  <pageMargins left="0.49" right="0.7480314960629921" top="0.984251968503937" bottom="0.984251968503937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Ген. Директор</dc:creator>
  <cp:keywords/>
  <dc:description/>
  <cp:lastModifiedBy>Ryzhkov-PM</cp:lastModifiedBy>
  <dcterms:created xsi:type="dcterms:W3CDTF">2010-10-06T12:40:10Z</dcterms:created>
  <dcterms:modified xsi:type="dcterms:W3CDTF">2017-03-29T12:14:19Z</dcterms:modified>
  <cp:category/>
  <cp:version/>
  <cp:contentType/>
  <cp:contentStatus/>
</cp:coreProperties>
</file>